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06CD787F-04F3-487F-A7C4-866D0D5FF0CC}" xr6:coauthVersionLast="47" xr6:coauthVersionMax="47" xr10:uidLastSave="{00000000-0000-0000-0000-000000000000}"/>
  <bookViews>
    <workbookView xWindow="28680" yWindow="0" windowWidth="38700" windowHeight="15345" xr2:uid="{1711F5F5-B2D2-4A5B-A556-319CF84A2F97}"/>
  </bookViews>
  <sheets>
    <sheet name="Snowflake - Soft Rol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0" i="1"/>
  <c r="D19" i="1"/>
  <c r="D21" i="1" s="1"/>
  <c r="I18" i="1" s="1"/>
  <c r="I19" i="1" s="1"/>
  <c r="I21" i="1" s="1"/>
</calcChain>
</file>

<file path=xl/sharedStrings.xml><?xml version="1.0" encoding="utf-8"?>
<sst xmlns="http://schemas.openxmlformats.org/spreadsheetml/2006/main" count="14" uniqueCount="14">
  <si>
    <t>Snowflake Soft Rolls Yield Calculator</t>
  </si>
  <si>
    <t>Ingredients</t>
  </si>
  <si>
    <t>Kg</t>
  </si>
  <si>
    <t>Cost (R)</t>
  </si>
  <si>
    <t>Size of each piece cut from dough (in grams)</t>
  </si>
  <si>
    <t>Entry Field</t>
  </si>
  <si>
    <t>Snowflake Soft Roll Mix</t>
  </si>
  <si>
    <t>Total Buns / Rolls</t>
  </si>
  <si>
    <t>Compressed Yeast</t>
  </si>
  <si>
    <t>Cost Per Bun / Roll</t>
  </si>
  <si>
    <t>Water</t>
  </si>
  <si>
    <t>Desired Gross Profit %</t>
  </si>
  <si>
    <t>Total Weight</t>
  </si>
  <si>
    <t>Recommended Selling Price Per Croissant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</si>
</sst>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g&quot;"/>
    <numFmt numFmtId="165" formatCode="0.0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1" fontId="2" fillId="0" borderId="6" xfId="0" applyNumberFormat="1" applyFont="1" applyBorder="1"/>
    <xf numFmtId="165" fontId="2" fillId="0" borderId="6" xfId="0" applyNumberFormat="1" applyFont="1" applyBorder="1"/>
    <xf numFmtId="166" fontId="2" fillId="0" borderId="6" xfId="0" applyNumberFormat="1" applyFont="1" applyBorder="1"/>
    <xf numFmtId="2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6" fontId="2" fillId="0" borderId="6" xfId="1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9" fontId="5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strike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161925</xdr:rowOff>
    </xdr:from>
    <xdr:to>
      <xdr:col>11</xdr:col>
      <xdr:colOff>440931</xdr:colOff>
      <xdr:row>15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7CA8CB-077F-4E87-BB5E-064D37F1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971550"/>
          <a:ext cx="9842106" cy="2952750"/>
        </a:xfrm>
        <a:prstGeom prst="roundRect">
          <a:avLst>
            <a:gd name="adj" fmla="val 31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371475</xdr:colOff>
      <xdr:row>1</xdr:row>
      <xdr:rowOff>104775</xdr:rowOff>
    </xdr:from>
    <xdr:to>
      <xdr:col>11</xdr:col>
      <xdr:colOff>563085</xdr:colOff>
      <xdr:row>2</xdr:row>
      <xdr:rowOff>20036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ECF10-0D5F-4DEF-89EC-8921475D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352425"/>
          <a:ext cx="1267935" cy="477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premierfoodsonline-my.sharepoint.com/personal/tlroux_premierfoods_com/Documents/Documents/01%20-%20Premier%20IT%20GCRS%20(working)/00_Product%20Manager-BS/Food%20Services/Food%20Services%20Yield%20Calculators%20-%20v3%20Combined%20TLR.xlsx" TargetMode="External"/><Relationship Id="rId2" Type="http://schemas.microsoft.com/office/2019/04/relationships/externalLinkLongPath" Target="https://premierfoodsonline-my.sharepoint.com/personal/tlroux_premierfoods_com/Documents/Documents/01%20-%20Premier%20IT%20GCRS%20(working)/00_Product%20Manager-BS/Food%20Services/Food%20Services%20Yield%20Calculators%20-%20v3%20Combined%20TLR.xlsx?F3ECBAF9" TargetMode="External"/><Relationship Id="rId1" Type="http://schemas.openxmlformats.org/officeDocument/2006/relationships/externalLinkPath" Target="file:///\\F3ECBAF9\Food%20Services%20Yield%20Calculators%20-%20v3%20Combined%20TL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nowflake - Brown Bread"/>
      <sheetName val="Snowflake - White Bread"/>
      <sheetName val="Snowflake - Scone (Butter)"/>
      <sheetName val="Snowflake - Scone (Oil)"/>
      <sheetName val="Snowflake - Scone (Oil &amp; Egg)"/>
      <sheetName val="Snowflake - Croissant"/>
      <sheetName val="Snowflake - Soft Roll"/>
      <sheetName val="Snowflake - S&amp;S Breads"/>
      <sheetName val="Snowflake - S&amp;S Buns"/>
      <sheetName val="Snowflake - Madeira"/>
      <sheetName val="Snowflake - Panca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BFC96E-6012-4C75-938D-80D5040170CD}" name="Table145" displayName="Table145" ref="C17:E21" totalsRowCount="1" headerRowDxfId="8" dataDxfId="7" totalsRowDxfId="6">
  <tableColumns count="3">
    <tableColumn id="1" xr3:uid="{F263B754-04E6-4F0B-9396-BA8890DB4E08}" name="Ingredients" totalsRowLabel="Total Weight" dataDxfId="5" totalsRowDxfId="4"/>
    <tableColumn id="2" xr3:uid="{E5A9C500-5DBD-4664-A8B3-F5CC4458F4BA}" name="Kg" totalsRowFunction="sum" dataDxfId="3" totalsRowDxfId="2"/>
    <tableColumn id="3" xr3:uid="{2497A75B-B69F-4360-9EE7-ED968F929EEB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9151-1D13-4EC4-99B1-2E0BF62481F9}">
  <sheetPr>
    <tabColor rgb="FF1DB6AE"/>
  </sheetPr>
  <dimension ref="B1:L30"/>
  <sheetViews>
    <sheetView showGridLines="0" tabSelected="1" workbookViewId="0"/>
  </sheetViews>
  <sheetFormatPr defaultRowHeight="18.75" x14ac:dyDescent="0.4"/>
  <cols>
    <col min="1" max="1" width="5.5703125" style="1" customWidth="1"/>
    <col min="2" max="2" width="9.140625" style="1"/>
    <col min="3" max="3" width="24.7109375" style="1" bestFit="1" customWidth="1"/>
    <col min="4" max="4" width="8.42578125" style="1" bestFit="1" customWidth="1"/>
    <col min="5" max="5" width="9.7109375" style="1" bestFit="1" customWidth="1"/>
    <col min="6" max="7" width="9.140625" style="1"/>
    <col min="8" max="8" width="45.85546875" style="1" bestFit="1" customWidth="1"/>
    <col min="9" max="9" width="11.28515625" style="1" bestFit="1" customWidth="1"/>
    <col min="10" max="10" width="7" style="1" customWidth="1"/>
    <col min="11" max="16384" width="9.140625" style="1"/>
  </cols>
  <sheetData>
    <row r="1" spans="2:12" ht="19.5" thickBot="1" x14ac:dyDescent="0.45"/>
    <row r="2" spans="2:12" ht="44.25" customHeight="1" x14ac:dyDescent="0.4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2:12" x14ac:dyDescent="0.4">
      <c r="B3" s="2"/>
      <c r="L3" s="3"/>
    </row>
    <row r="4" spans="2:12" x14ac:dyDescent="0.4">
      <c r="B4" s="2"/>
      <c r="L4" s="3"/>
    </row>
    <row r="5" spans="2:12" x14ac:dyDescent="0.4">
      <c r="B5" s="2"/>
      <c r="L5" s="3"/>
    </row>
    <row r="6" spans="2:12" x14ac:dyDescent="0.4">
      <c r="B6" s="2"/>
      <c r="L6" s="3"/>
    </row>
    <row r="7" spans="2:12" x14ac:dyDescent="0.4">
      <c r="B7" s="2"/>
      <c r="L7" s="3"/>
    </row>
    <row r="8" spans="2:12" x14ac:dyDescent="0.4">
      <c r="B8" s="2"/>
      <c r="L8" s="3"/>
    </row>
    <row r="9" spans="2:12" x14ac:dyDescent="0.4">
      <c r="B9" s="2"/>
      <c r="L9" s="3"/>
    </row>
    <row r="10" spans="2:12" x14ac:dyDescent="0.4">
      <c r="B10" s="2"/>
      <c r="L10" s="3"/>
    </row>
    <row r="11" spans="2:12" x14ac:dyDescent="0.4">
      <c r="B11" s="2"/>
      <c r="L11" s="3"/>
    </row>
    <row r="12" spans="2:12" x14ac:dyDescent="0.4">
      <c r="B12" s="2"/>
      <c r="L12" s="3"/>
    </row>
    <row r="13" spans="2:12" x14ac:dyDescent="0.4">
      <c r="B13" s="2"/>
      <c r="L13" s="3"/>
    </row>
    <row r="14" spans="2:12" x14ac:dyDescent="0.4">
      <c r="B14" s="2"/>
      <c r="L14" s="3"/>
    </row>
    <row r="15" spans="2:12" x14ac:dyDescent="0.4">
      <c r="B15" s="2"/>
      <c r="L15" s="3"/>
    </row>
    <row r="16" spans="2:12" x14ac:dyDescent="0.4">
      <c r="B16" s="2"/>
      <c r="L16" s="3"/>
    </row>
    <row r="17" spans="2:12" x14ac:dyDescent="0.4">
      <c r="B17" s="2"/>
      <c r="C17" s="4" t="s">
        <v>1</v>
      </c>
      <c r="D17" s="4" t="s">
        <v>2</v>
      </c>
      <c r="E17" s="4" t="s">
        <v>3</v>
      </c>
      <c r="H17" s="5" t="s">
        <v>4</v>
      </c>
      <c r="I17" s="25">
        <v>80</v>
      </c>
      <c r="K17" s="21" t="s">
        <v>5</v>
      </c>
      <c r="L17" s="22"/>
    </row>
    <row r="18" spans="2:12" x14ac:dyDescent="0.4">
      <c r="B18" s="2"/>
      <c r="C18" s="5" t="s">
        <v>6</v>
      </c>
      <c r="D18" s="23">
        <v>12.5</v>
      </c>
      <c r="E18" s="24">
        <v>233.51</v>
      </c>
      <c r="H18" s="5" t="s">
        <v>7</v>
      </c>
      <c r="I18" s="6">
        <f>Table145[[#Totals],[Kg]]/(I17/1000)</f>
        <v>248.4375</v>
      </c>
      <c r="L18" s="3"/>
    </row>
    <row r="19" spans="2:12" x14ac:dyDescent="0.4">
      <c r="B19" s="2"/>
      <c r="C19" s="5" t="s">
        <v>8</v>
      </c>
      <c r="D19" s="7">
        <f>4%*$D$18</f>
        <v>0.5</v>
      </c>
      <c r="E19" s="24">
        <v>80</v>
      </c>
      <c r="H19" s="5" t="s">
        <v>9</v>
      </c>
      <c r="I19" s="8">
        <f>[1]!Table145461112[[#Totals],[Cost (R)]]/I18</f>
        <v>0.70935506918239</v>
      </c>
      <c r="L19" s="3"/>
    </row>
    <row r="20" spans="2:12" x14ac:dyDescent="0.4">
      <c r="B20" s="2"/>
      <c r="C20" s="5" t="s">
        <v>10</v>
      </c>
      <c r="D20" s="7">
        <f>55%*$D$18</f>
        <v>6.8750000000000009</v>
      </c>
      <c r="E20" s="9">
        <v>0</v>
      </c>
      <c r="H20" s="5" t="s">
        <v>11</v>
      </c>
      <c r="I20" s="26">
        <v>0.4</v>
      </c>
      <c r="L20" s="3"/>
    </row>
    <row r="21" spans="2:12" x14ac:dyDescent="0.4">
      <c r="B21" s="2"/>
      <c r="C21" s="10" t="s">
        <v>12</v>
      </c>
      <c r="D21" s="11">
        <f>SUBTOTAL(109,Table145[Kg])</f>
        <v>19.875</v>
      </c>
      <c r="E21" s="11">
        <f>SUBTOTAL(109,Table145[Cost (R)])</f>
        <v>313.51</v>
      </c>
      <c r="H21" s="5" t="s">
        <v>13</v>
      </c>
      <c r="I21" s="12">
        <f>IF(OR(I19="",I20=""),"", IF(OR(I20&lt;0,I20&gt;=1),"Invalid GP", ROUND(I19/(1-I20), 2)))</f>
        <v>1.18</v>
      </c>
      <c r="L21" s="3"/>
    </row>
    <row r="22" spans="2:12" ht="19.5" thickBot="1" x14ac:dyDescent="0.4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</row>
    <row r="28" spans="2:12" x14ac:dyDescent="0.4">
      <c r="J28" s="16"/>
    </row>
    <row r="30" spans="2:12" x14ac:dyDescent="0.4">
      <c r="C30" s="17"/>
    </row>
  </sheetData>
  <sheetProtection algorithmName="SHA-512" hashValue="qZy4hxcZyKV6R78NSz4LY7LHVkIVDW2h+Bk262UPKHhL5RuGwxOxXeZtRGbULCPqU9Bl8whq3jIgRzUuR9CtaQ==" saltValue="Eo6qy3aD618TJgRK533dNw==" spinCount="100000" sheet="1" objects="1" scenarios="1"/>
  <mergeCells count="2">
    <mergeCell ref="B2:L2"/>
    <mergeCell ref="K17:L1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Soft 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2026-03-02T09:15:38Z</dcterms:created>
  <dcterms:modified xsi:type="dcterms:W3CDTF">2026-03-02T10:33:15Z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2026-03-02T10:33:11Z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d68689ae-6805-461a-8a27-b8858582396e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